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<sst xmlns="http://schemas.openxmlformats.org/spreadsheetml/2006/main" count="209" uniqueCount="98">
  <si>
    <t>劳务分包报价单</t>
  </si>
  <si>
    <t>项目名称：宜昌港兴山港区管公水多式联运建设项目-改造进港公路、新建货物仓库工程</t>
  </si>
  <si>
    <t>序号</t>
  </si>
  <si>
    <t>项目名称</t>
  </si>
  <si>
    <t>项目特征</t>
  </si>
  <si>
    <t>单位</t>
  </si>
  <si>
    <t>工程量</t>
  </si>
  <si>
    <t>全费用综合单价（元）</t>
  </si>
  <si>
    <t>合价（元）</t>
  </si>
  <si>
    <t>货物仓库</t>
  </si>
  <si>
    <t>地面切缝</t>
  </si>
  <si>
    <t>1.类别:地面切缝
2.工艺要求:缝宽6mm 缝深8cm</t>
  </si>
  <si>
    <t>m</t>
  </si>
  <si>
    <t xml:space="preserve"> </t>
  </si>
  <si>
    <t>混凝土凿除</t>
  </si>
  <si>
    <t>1.凿除混凝土构件
2.挖机挖碴装碴
3.运距1公里内
4.推土机推平</t>
  </si>
  <si>
    <t>m3</t>
  </si>
  <si>
    <t>水稳层凿除</t>
  </si>
  <si>
    <t>1.凿除水稳层
2.挖机挖碴装碴
3.运距1公里内
4.推土机推平</t>
  </si>
  <si>
    <t>挖基坑土方</t>
  </si>
  <si>
    <t>1.土壤类别:自行考虑
2.挖机挖碴装碴
3.清底、清坡及工作面排水
4.运距1公里内</t>
  </si>
  <si>
    <t>挖沟槽土方</t>
  </si>
  <si>
    <t>石方凿除</t>
  </si>
  <si>
    <t>1.岩石类别:综合考虑
2.挖机挖碴装碴
3.运距1公里内
4.推土机推平</t>
  </si>
  <si>
    <t>余方弃置</t>
  </si>
  <si>
    <t>1.余方外运、卸车、推平
2.运距:5km内</t>
  </si>
  <si>
    <t>土石方回填</t>
  </si>
  <si>
    <t>1.密实度要求:夯实
2.均匀回填:分层压实</t>
  </si>
  <si>
    <t>垫层</t>
  </si>
  <si>
    <t>混凝土浇筑、振捣、养护、砼试块制作、养护、送检（派工人配合）等全部工作内容（主材为甲供）</t>
  </si>
  <si>
    <t>垫层模板</t>
  </si>
  <si>
    <t>垫层模板，包含模板制作、安装、拆除、整理堆放及场内外运输，清理模板粘结物及模内杂物、刷隔离剂等</t>
  </si>
  <si>
    <t>m2</t>
  </si>
  <si>
    <t>现浇构件钢筋</t>
  </si>
  <si>
    <t>钢筋下车、堆放除锈、下料、对焊、成型、套丝、发料、钢筋试件的制作及配合送检、绑扎、套筒连接（含套筒）、电渣压力焊接、马凳的制作焊接安装、垫块、扎丝、焊条、等全部工作内容（主材为甲供）</t>
  </si>
  <si>
    <t>t</t>
  </si>
  <si>
    <t>基础砼浇筑</t>
  </si>
  <si>
    <t>仓库基础承台、柱、连系梁以及室内设备基础混凝土浇注、振捣、养护、砼试块制作、养护、送检（派工人配合）等全部工作内容（主材为甲供）</t>
  </si>
  <si>
    <t>基础模板安拆</t>
  </si>
  <si>
    <t>模板制安及支撑安装、维护、拆除、堆放、及清理模内杂物、刷隔离剂(含对拉螺栓安拆) 等全部工作内容，对拉螺杆由劳务单位自行购买</t>
  </si>
  <si>
    <t>混凝土地坪恢复</t>
  </si>
  <si>
    <t>混凝土浇筑、含切缝、灌缝、模板安拆、土工布养护等全部工作内容（主材为甲供）</t>
  </si>
  <si>
    <t>加气混凝土砌块砌筑</t>
  </si>
  <si>
    <t>基层清理、砂浆搅拌、砌筑、勾 (刮) 缝、墙体植筋、配合试块制作等全部工作内容（主材为甲供）</t>
  </si>
  <si>
    <t>m³</t>
  </si>
  <si>
    <t>一般抹灰</t>
  </si>
  <si>
    <t>砂浆搅拌、基层清理、湿水、摔浆、打底扫毛，抹灰配合试块制作等全部工作内容</t>
  </si>
  <si>
    <t>㎡</t>
  </si>
  <si>
    <t>环氧树脂自流平地面</t>
  </si>
  <si>
    <t>混凝土浇筑、含涂料地坪施工等全部所需的主材和工具（混凝土为甲供）</t>
  </si>
  <si>
    <t>基础二次浇注</t>
  </si>
  <si>
    <t>C35膨胀混凝土（主材为甲供）</t>
  </si>
  <si>
    <t>排水沟、截水沟</t>
  </si>
  <si>
    <t>1.混凝土种类:现浇混凝土（主材为甲供）
2.混凝土强度等级:C30 P6
3.混凝土养护</t>
  </si>
  <si>
    <t>排水沟模板</t>
  </si>
  <si>
    <t>排水沟模板，包含模板制作、安装、拆除、整理堆放及场内外运输，清理模板粘结物及模内杂物、刷隔离剂等</t>
  </si>
  <si>
    <t>1.钢筋规格及型号：HRB400φ6-25，制作、安装（主材为甲供）
2.包含钢筋下车、整理堆放、场内转运等</t>
  </si>
  <si>
    <t>沟道盖板（安装）</t>
  </si>
  <si>
    <t>1.盖板规格型号:定制钢盖板安装
2.包含盖板整理堆放、场内转运等</t>
  </si>
  <si>
    <t>镀锌角铁</t>
  </si>
  <si>
    <t>1.角铁焊接（含辅材，主材为甲供）
2.材质:镀锌角钢
3.包含角铁下车、整理堆放、场内转运等</t>
  </si>
  <si>
    <t>止水带</t>
  </si>
  <si>
    <t>橡胶止水带安装，定位、固定、搭接或焊接等全部工作内容（含主材）</t>
  </si>
  <si>
    <t>消防水池及泵房、应急事故水池</t>
  </si>
  <si>
    <t xml:space="preserve">1.类别:地面切缝
2.工艺要求:缝宽6mm 缝深8cm   </t>
  </si>
  <si>
    <t>基础模板</t>
  </si>
  <si>
    <t>水池及泵房基础模板，包含模板制作、安装、拆除、整理堆放及场内外运输，清理模板粘结物及模内杂物、刷隔离剂等，对拉螺杆由劳务单位自行购买</t>
  </si>
  <si>
    <t>池壁以及墙身模板</t>
  </si>
  <si>
    <t>池壁模板，墙身高10.7m，包含模板制作、安装、拆除、整理堆放及场内外运输，模板锚固钢筋、防水丝杆，清理模板粘结物及模内杂物、刷隔离剂等，防水丝杆由劳务单位自行购买</t>
  </si>
  <si>
    <t>水池砼浇筑</t>
  </si>
  <si>
    <t>混凝土浇注、振捣、养护、砼试块制作、养护、送检（派工人配合）等全部工作内容（主材为甲供）</t>
  </si>
  <si>
    <t>止水钢板</t>
  </si>
  <si>
    <t>300*3镀锌钢板， 成型，定位、固定、搭接或焊接等全部工作内容（含主材）</t>
  </si>
  <si>
    <t>满堂脚手架</t>
  </si>
  <si>
    <t>包含脚手架搭设、拆除及堆放、跳板、安全兜网、密目网、扎丝等所有材料</t>
  </si>
  <si>
    <t>外脚手架</t>
  </si>
  <si>
    <t>预埋铁件以及爬梯制作安装</t>
  </si>
  <si>
    <t>钢材领料、下料、除锈、焊接、固定架焊接、铁件定位安装、铁件保护等全部工作内容（主材为甲供）</t>
  </si>
  <si>
    <t>墙面变形缝</t>
  </si>
  <si>
    <t>1.材料品种、规格:20mm宽聚苯乙烯发泡板填缝板
2.工艺要求:1、挡墙每隔10~15m设置一道沉降缝，缝间采用聚苯乙烯发泡板填缝板填缝，外露部分采用聚氨酯材料嵌缝，嵌入深度20mm</t>
  </si>
  <si>
    <t>路基回填</t>
  </si>
  <si>
    <t>1.填方材料品种:毛石混凝土C15（主材为甲供）</t>
  </si>
  <si>
    <t>面层恢复</t>
  </si>
  <si>
    <t>1.填方材料品种:素混凝土C35（主材为甲供）
2.混凝土养护</t>
  </si>
  <si>
    <t>井盖安装</t>
  </si>
  <si>
    <t>承重井盖安装，主材为甲供</t>
  </si>
  <si>
    <t>套</t>
  </si>
  <si>
    <t>砂浆搅拌、基层清理、湿水、摔浆、打底扫毛，抹灰配合试块制作等全部工作内容。</t>
  </si>
  <si>
    <t>浆砌石挡墙加固</t>
  </si>
  <si>
    <t>钻孔注浆</t>
  </si>
  <si>
    <t>含脚手架搭设、90成孔（含护筒）、锚杆制作以及注浆管安装、注浆（钢筋、水泥为甲供）</t>
  </si>
  <si>
    <t>墙身模板</t>
  </si>
  <si>
    <t>包含模板制作、安装、拆除、整理堆放及场内外运输，模板锚固钢筋、对拉丝杆，清理模板粘结物及模内杂物、刷隔离剂等，对拉螺杆由劳务单位自行购买</t>
  </si>
  <si>
    <t>合   计</t>
  </si>
  <si>
    <r>
      <rPr>
        <sz val="11"/>
        <color theme="1"/>
        <rFont val="宋体"/>
        <charset val="134"/>
        <scheme val="minor"/>
      </rPr>
      <t>注：1、以上价格包含税金</t>
    </r>
    <r>
      <rPr>
        <u/>
        <sz val="11"/>
        <color theme="1"/>
        <rFont val="宋体"/>
        <charset val="134"/>
        <scheme val="minor"/>
      </rPr>
      <t xml:space="preserve"> 3 </t>
    </r>
    <r>
      <rPr>
        <sz val="11"/>
        <color theme="1"/>
        <rFont val="宋体"/>
        <charset val="134"/>
        <scheme val="minor"/>
      </rPr>
      <t xml:space="preserve">％，付款时请开具增值税专用发票。
2、土石方工程乙方负责与市政、路政、交通等行政部门的沟通与协调，运输车辆及司机必须持有合法证件。运输过程中需对车辆货箱进行全面遮盖，车辆要适量装载，由于土石方运输而造成的泄露、遗撒、污染路面、罚款、交通事故由乙方承担一切责任及损失。
</t>
    </r>
    <r>
      <rPr>
        <sz val="11"/>
        <color rgb="FFFF0000"/>
        <rFont val="宋体"/>
        <charset val="134"/>
        <scheme val="minor"/>
      </rPr>
      <t>3、清单未包含内容中如若有承包人提供的材料，在税前总价下浮之后，据实扣除甲供材。</t>
    </r>
    <r>
      <rPr>
        <sz val="11"/>
        <color theme="1"/>
        <rFont val="宋体"/>
        <charset val="134"/>
        <scheme val="minor"/>
      </rPr>
      <t xml:space="preserve">
4、清单内交由分包方使用的甲供材料不得超过定额消耗量，超过部分劳务结算时全额扣除。                        5、乙方负责甲供材上下车及场内转运；配合甲方完成甲供材送检工作
6、本报价包括但不限于完成本项目的人工费、材料费（除甲供材）、机械费、管理费、措施费（含安全文明施工费）、材料常规检测费、规费、利润、税金等一切费用并考虑风险因素。</t>
    </r>
  </si>
  <si>
    <t>报价单位(盖章)：</t>
  </si>
  <si>
    <t>联系电话：</t>
  </si>
  <si>
    <t>附：营业执照、资质证书、安全生产许可证（如有）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</si>
</sst>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" fillId="0" borderId="0" xfId="49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4" fillId="0" borderId="2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58" workbookViewId="0">
      <selection activeCell="F71" sqref="F71"/>
    </sheetView>
  </sheetViews>
  <sheetFormatPr defaultColWidth="9" defaultRowHeight="13.5" outlineLevelCol="6"/>
  <cols>
    <col min="1" max="1" width="4.5" style="2" customWidth="1"/>
    <col min="2" max="2" width="11.25" style="2" customWidth="1"/>
    <col min="3" max="3" width="37" style="2" customWidth="1"/>
    <col min="4" max="4" width="5.875" style="2" customWidth="1"/>
    <col min="5" max="5" width="9" style="5" customWidth="1"/>
    <col min="6" max="6" width="13.25" style="5" customWidth="1"/>
    <col min="7" max="7" width="11.25" style="5" customWidth="1"/>
    <col min="8" max="16384" width="9" style="2"/>
  </cols>
  <sheetData>
    <row r="1" s="1" customFormat="1" ht="30" customHeight="1" spans="1:7">
      <c r="A1" s="6" t="s">
        <v>0</v>
      </c>
      <c r="B1" s="6"/>
      <c r="C1" s="7"/>
      <c r="D1" s="6"/>
      <c r="E1" s="6"/>
      <c r="F1" s="6"/>
      <c r="G1" s="6"/>
    </row>
    <row r="2" s="1" customFormat="1" ht="18" customHeight="1" spans="1:7">
      <c r="A2" s="8" t="s">
        <v>1</v>
      </c>
      <c r="B2" s="8"/>
      <c r="C2" s="8"/>
      <c r="D2" s="8"/>
      <c r="E2" s="8"/>
      <c r="F2" s="8"/>
      <c r="G2" s="8"/>
    </row>
    <row r="3" ht="51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</row>
    <row r="4" ht="21" customHeight="1" spans="1:7">
      <c r="A4" s="9"/>
      <c r="B4" s="13" t="s">
        <v>9</v>
      </c>
      <c r="C4" s="9"/>
      <c r="D4" s="9"/>
      <c r="E4" s="12"/>
      <c r="F4" s="12"/>
      <c r="G4" s="12"/>
    </row>
    <row r="5" s="1" customFormat="1" ht="31" customHeight="1" spans="1:7">
      <c r="A5" s="14">
        <v>1</v>
      </c>
      <c r="B5" s="14" t="s">
        <v>10</v>
      </c>
      <c r="C5" s="15" t="s">
        <v>11</v>
      </c>
      <c r="D5" s="14" t="s">
        <v>12</v>
      </c>
      <c r="E5" s="14">
        <v>596</v>
      </c>
      <c r="F5" s="16" t="s">
        <v>13</v>
      </c>
      <c r="G5" s="17"/>
    </row>
    <row r="6" s="1" customFormat="1" ht="56" customHeight="1" spans="1:7">
      <c r="A6" s="9">
        <v>2</v>
      </c>
      <c r="B6" s="9" t="s">
        <v>14</v>
      </c>
      <c r="C6" s="15" t="s">
        <v>15</v>
      </c>
      <c r="D6" s="14" t="s">
        <v>16</v>
      </c>
      <c r="E6" s="12">
        <v>1123.36</v>
      </c>
      <c r="F6" s="12" t="s">
        <v>13</v>
      </c>
      <c r="G6" s="12" t="s">
        <v>13</v>
      </c>
    </row>
    <row r="7" s="1" customFormat="1" ht="59" customHeight="1" spans="1:7">
      <c r="A7" s="14">
        <v>3</v>
      </c>
      <c r="B7" s="14" t="s">
        <v>17</v>
      </c>
      <c r="C7" s="15" t="s">
        <v>18</v>
      </c>
      <c r="D7" s="14" t="s">
        <v>16</v>
      </c>
      <c r="E7" s="14">
        <v>1003</v>
      </c>
      <c r="F7" s="14" t="s">
        <v>13</v>
      </c>
      <c r="G7" s="16" t="s">
        <v>13</v>
      </c>
    </row>
    <row r="8" s="1" customFormat="1" ht="58" customHeight="1" spans="1:7">
      <c r="A8" s="9">
        <v>4</v>
      </c>
      <c r="B8" s="12" t="s">
        <v>19</v>
      </c>
      <c r="C8" s="15" t="s">
        <v>20</v>
      </c>
      <c r="D8" s="14" t="s">
        <v>16</v>
      </c>
      <c r="E8" s="12">
        <v>1585.15</v>
      </c>
      <c r="F8" s="12"/>
      <c r="G8" s="12" t="s">
        <v>13</v>
      </c>
    </row>
    <row r="9" ht="55" customHeight="1" spans="1:7">
      <c r="A9" s="14">
        <v>5</v>
      </c>
      <c r="B9" s="12" t="s">
        <v>21</v>
      </c>
      <c r="C9" s="15" t="s">
        <v>20</v>
      </c>
      <c r="D9" s="14" t="s">
        <v>16</v>
      </c>
      <c r="E9" s="12">
        <v>191.25</v>
      </c>
      <c r="F9" s="12"/>
      <c r="G9" s="12" t="s">
        <v>13</v>
      </c>
    </row>
    <row r="10" s="1" customFormat="1" ht="62" customHeight="1" spans="1:7">
      <c r="A10" s="9">
        <v>6</v>
      </c>
      <c r="B10" s="14" t="s">
        <v>22</v>
      </c>
      <c r="C10" s="15" t="s">
        <v>23</v>
      </c>
      <c r="D10" s="14" t="s">
        <v>16</v>
      </c>
      <c r="E10" s="14">
        <v>1048.78</v>
      </c>
      <c r="F10" s="14" t="s">
        <v>13</v>
      </c>
      <c r="G10" s="16" t="s">
        <v>13</v>
      </c>
    </row>
    <row r="11" ht="34" customHeight="1" spans="1:7">
      <c r="A11" s="14">
        <v>7</v>
      </c>
      <c r="B11" s="9" t="s">
        <v>24</v>
      </c>
      <c r="C11" s="15" t="s">
        <v>25</v>
      </c>
      <c r="D11" s="14" t="s">
        <v>16</v>
      </c>
      <c r="E11" s="12">
        <f>653.5+1123.36</f>
        <v>1776.86</v>
      </c>
      <c r="F11" s="12"/>
      <c r="G11" s="12" t="s">
        <v>13</v>
      </c>
    </row>
    <row r="12" ht="37" customHeight="1" spans="1:7">
      <c r="A12" s="9">
        <v>8</v>
      </c>
      <c r="B12" s="9" t="s">
        <v>26</v>
      </c>
      <c r="C12" s="18" t="s">
        <v>27</v>
      </c>
      <c r="D12" s="14" t="s">
        <v>16</v>
      </c>
      <c r="E12" s="12">
        <v>1968.45</v>
      </c>
      <c r="F12" s="12"/>
      <c r="G12" s="12"/>
    </row>
    <row r="13" ht="36" customHeight="1" spans="1:7">
      <c r="A13" s="14">
        <v>9</v>
      </c>
      <c r="B13" s="9" t="s">
        <v>28</v>
      </c>
      <c r="C13" s="19" t="s">
        <v>29</v>
      </c>
      <c r="D13" s="14" t="s">
        <v>16</v>
      </c>
      <c r="E13" s="20">
        <f>544.05*0.1</f>
        <v>54.405</v>
      </c>
      <c r="F13" s="12"/>
      <c r="G13" s="12" t="s">
        <v>13</v>
      </c>
    </row>
    <row r="14" s="1" customFormat="1" ht="48" customHeight="1" spans="1:7">
      <c r="A14" s="9">
        <v>10</v>
      </c>
      <c r="B14" s="14" t="s">
        <v>30</v>
      </c>
      <c r="C14" s="15" t="s">
        <v>31</v>
      </c>
      <c r="D14" s="14" t="s">
        <v>32</v>
      </c>
      <c r="E14" s="14">
        <v>74</v>
      </c>
      <c r="F14" s="14" t="s">
        <v>13</v>
      </c>
      <c r="G14" s="16" t="s">
        <v>13</v>
      </c>
    </row>
    <row r="15" s="2" customFormat="1" ht="72" customHeight="1" spans="1:7">
      <c r="A15" s="14">
        <v>11</v>
      </c>
      <c r="B15" s="12" t="s">
        <v>33</v>
      </c>
      <c r="C15" s="19" t="s">
        <v>34</v>
      </c>
      <c r="D15" s="12" t="s">
        <v>35</v>
      </c>
      <c r="E15" s="12">
        <v>48.5</v>
      </c>
      <c r="F15" s="12"/>
      <c r="G15" s="12"/>
    </row>
    <row r="16" s="1" customFormat="1" ht="54" customHeight="1" spans="1:7">
      <c r="A16" s="9">
        <v>12</v>
      </c>
      <c r="B16" s="14" t="s">
        <v>36</v>
      </c>
      <c r="C16" s="15" t="s">
        <v>37</v>
      </c>
      <c r="D16" s="14" t="s">
        <v>16</v>
      </c>
      <c r="E16" s="14">
        <v>653.5</v>
      </c>
      <c r="F16" s="14"/>
      <c r="G16" s="16"/>
    </row>
    <row r="17" s="2" customFormat="1" ht="48" customHeight="1" spans="1:7">
      <c r="A17" s="14">
        <v>13</v>
      </c>
      <c r="B17" s="21" t="s">
        <v>38</v>
      </c>
      <c r="C17" s="22" t="s">
        <v>39</v>
      </c>
      <c r="D17" s="14" t="s">
        <v>32</v>
      </c>
      <c r="E17" s="12">
        <v>1184.38</v>
      </c>
      <c r="F17" s="12"/>
      <c r="G17" s="12"/>
    </row>
    <row r="18" s="2" customFormat="1" ht="41" customHeight="1" spans="1:7">
      <c r="A18" s="9">
        <v>14</v>
      </c>
      <c r="B18" s="9" t="s">
        <v>40</v>
      </c>
      <c r="C18" s="19" t="s">
        <v>41</v>
      </c>
      <c r="D18" s="14" t="s">
        <v>32</v>
      </c>
      <c r="E18" s="20">
        <v>4012</v>
      </c>
      <c r="F18" s="12"/>
      <c r="G18" s="12"/>
    </row>
    <row r="19" s="2" customFormat="1" ht="37" customHeight="1" spans="1:7">
      <c r="A19" s="14">
        <v>15</v>
      </c>
      <c r="B19" s="12" t="s">
        <v>42</v>
      </c>
      <c r="C19" s="19" t="s">
        <v>43</v>
      </c>
      <c r="D19" s="12" t="s">
        <v>44</v>
      </c>
      <c r="E19" s="12">
        <v>106.56</v>
      </c>
      <c r="F19" s="12"/>
      <c r="G19" s="12"/>
    </row>
    <row r="20" s="2" customFormat="1" ht="33" customHeight="1" spans="1:7">
      <c r="A20" s="9">
        <v>16</v>
      </c>
      <c r="B20" s="12" t="s">
        <v>45</v>
      </c>
      <c r="C20" s="19" t="s">
        <v>46</v>
      </c>
      <c r="D20" s="12" t="s">
        <v>47</v>
      </c>
      <c r="E20" s="23">
        <v>432</v>
      </c>
      <c r="F20" s="12"/>
      <c r="G20" s="12"/>
    </row>
    <row r="21" s="2" customFormat="1" ht="34" customHeight="1" spans="1:7">
      <c r="A21" s="14">
        <v>17</v>
      </c>
      <c r="B21" s="12" t="s">
        <v>48</v>
      </c>
      <c r="C21" s="19" t="s">
        <v>49</v>
      </c>
      <c r="D21" s="14" t="s">
        <v>32</v>
      </c>
      <c r="E21" s="20">
        <v>4012</v>
      </c>
      <c r="F21" s="12"/>
      <c r="G21" s="12"/>
    </row>
    <row r="22" s="3" customFormat="1" ht="27" customHeight="1" spans="1:7">
      <c r="A22" s="9">
        <v>18</v>
      </c>
      <c r="B22" s="14" t="s">
        <v>50</v>
      </c>
      <c r="C22" s="15" t="s">
        <v>51</v>
      </c>
      <c r="D22" s="14" t="s">
        <v>16</v>
      </c>
      <c r="E22" s="14">
        <v>24</v>
      </c>
      <c r="F22" s="14" t="s">
        <v>13</v>
      </c>
      <c r="G22" s="16" t="s">
        <v>13</v>
      </c>
    </row>
    <row r="23" s="1" customFormat="1" ht="45" customHeight="1" spans="1:7">
      <c r="A23" s="14">
        <v>19</v>
      </c>
      <c r="B23" s="14" t="s">
        <v>52</v>
      </c>
      <c r="C23" s="15" t="s">
        <v>53</v>
      </c>
      <c r="D23" s="14" t="s">
        <v>16</v>
      </c>
      <c r="E23" s="14">
        <v>188.3</v>
      </c>
      <c r="F23" s="14" t="s">
        <v>13</v>
      </c>
      <c r="G23" s="16" t="s">
        <v>13</v>
      </c>
    </row>
    <row r="24" s="1" customFormat="1" ht="45" customHeight="1" spans="1:7">
      <c r="A24" s="9">
        <v>20</v>
      </c>
      <c r="B24" s="14" t="s">
        <v>54</v>
      </c>
      <c r="C24" s="15" t="s">
        <v>55</v>
      </c>
      <c r="D24" s="14" t="s">
        <v>32</v>
      </c>
      <c r="E24" s="14">
        <v>476</v>
      </c>
      <c r="F24" s="14" t="s">
        <v>13</v>
      </c>
      <c r="G24" s="16" t="s">
        <v>13</v>
      </c>
    </row>
    <row r="25" s="1" customFormat="1" ht="48" customHeight="1" spans="1:7">
      <c r="A25" s="14">
        <v>21</v>
      </c>
      <c r="B25" s="14" t="s">
        <v>33</v>
      </c>
      <c r="C25" s="15" t="s">
        <v>56</v>
      </c>
      <c r="D25" s="14" t="s">
        <v>35</v>
      </c>
      <c r="E25" s="14">
        <v>14.7</v>
      </c>
      <c r="F25" s="14" t="s">
        <v>13</v>
      </c>
      <c r="G25" s="16" t="s">
        <v>13</v>
      </c>
    </row>
    <row r="26" s="1" customFormat="1" ht="38" customHeight="1" spans="1:7">
      <c r="A26" s="9">
        <v>22</v>
      </c>
      <c r="B26" s="14" t="s">
        <v>57</v>
      </c>
      <c r="C26" s="15" t="s">
        <v>58</v>
      </c>
      <c r="D26" s="14" t="s">
        <v>12</v>
      </c>
      <c r="E26" s="14">
        <v>234</v>
      </c>
      <c r="F26" s="14" t="s">
        <v>13</v>
      </c>
      <c r="G26" s="16" t="s">
        <v>13</v>
      </c>
    </row>
    <row r="27" s="1" customFormat="1" ht="48" customHeight="1" spans="1:7">
      <c r="A27" s="14">
        <v>23</v>
      </c>
      <c r="B27" s="24" t="s">
        <v>59</v>
      </c>
      <c r="C27" s="15" t="s">
        <v>60</v>
      </c>
      <c r="D27" s="14" t="s">
        <v>12</v>
      </c>
      <c r="E27" s="14">
        <v>936</v>
      </c>
      <c r="F27" s="14" t="s">
        <v>13</v>
      </c>
      <c r="G27" s="16" t="s">
        <v>13</v>
      </c>
    </row>
    <row r="28" s="1" customFormat="1" ht="39" customHeight="1" spans="1:7">
      <c r="A28" s="9">
        <v>24</v>
      </c>
      <c r="B28" s="24" t="s">
        <v>61</v>
      </c>
      <c r="C28" s="15" t="s">
        <v>62</v>
      </c>
      <c r="D28" s="14" t="s">
        <v>12</v>
      </c>
      <c r="E28" s="14">
        <v>30</v>
      </c>
      <c r="F28" s="14"/>
      <c r="G28" s="16"/>
    </row>
    <row r="29" s="2" customFormat="1" ht="42" customHeight="1" spans="1:7">
      <c r="A29" s="9"/>
      <c r="B29" s="25" t="s">
        <v>63</v>
      </c>
      <c r="C29" s="19"/>
      <c r="D29" s="14"/>
      <c r="E29" s="20"/>
      <c r="F29" s="12"/>
      <c r="G29" s="12"/>
    </row>
    <row r="30" s="1" customFormat="1" ht="31" customHeight="1" spans="1:7">
      <c r="A30" s="14">
        <v>1</v>
      </c>
      <c r="B30" s="14" t="s">
        <v>10</v>
      </c>
      <c r="C30" s="15" t="s">
        <v>64</v>
      </c>
      <c r="D30" s="14" t="s">
        <v>12</v>
      </c>
      <c r="E30" s="14">
        <v>75</v>
      </c>
      <c r="F30" s="16" t="s">
        <v>13</v>
      </c>
      <c r="G30" s="17"/>
    </row>
    <row r="31" s="1" customFormat="1" ht="57" customHeight="1" spans="1:7">
      <c r="A31" s="9">
        <v>2</v>
      </c>
      <c r="B31" s="9" t="s">
        <v>14</v>
      </c>
      <c r="C31" s="15" t="s">
        <v>15</v>
      </c>
      <c r="D31" s="14" t="s">
        <v>16</v>
      </c>
      <c r="E31" s="12">
        <f>141.12+130.85</f>
        <v>271.97</v>
      </c>
      <c r="F31" s="12"/>
      <c r="G31" s="12" t="s">
        <v>13</v>
      </c>
    </row>
    <row r="32" s="1" customFormat="1" ht="57" customHeight="1" spans="1:7">
      <c r="A32" s="14">
        <v>3</v>
      </c>
      <c r="B32" s="12" t="s">
        <v>19</v>
      </c>
      <c r="C32" s="15" t="s">
        <v>20</v>
      </c>
      <c r="D32" s="14" t="s">
        <v>16</v>
      </c>
      <c r="E32" s="12">
        <v>677.58</v>
      </c>
      <c r="F32" s="12"/>
      <c r="G32" s="12" t="s">
        <v>13</v>
      </c>
    </row>
    <row r="33" s="1" customFormat="1" ht="57" customHeight="1" spans="1:7">
      <c r="A33" s="9">
        <v>4</v>
      </c>
      <c r="B33" s="14" t="s">
        <v>22</v>
      </c>
      <c r="C33" s="15" t="s">
        <v>23</v>
      </c>
      <c r="D33" s="14" t="s">
        <v>16</v>
      </c>
      <c r="E33" s="14">
        <f>655.2+630.86</f>
        <v>1286.06</v>
      </c>
      <c r="F33" s="14" t="s">
        <v>13</v>
      </c>
      <c r="G33" s="16" t="s">
        <v>13</v>
      </c>
    </row>
    <row r="34" s="2" customFormat="1" ht="34" customHeight="1" spans="1:7">
      <c r="A34" s="14">
        <v>5</v>
      </c>
      <c r="B34" s="9" t="s">
        <v>24</v>
      </c>
      <c r="C34" s="15" t="s">
        <v>25</v>
      </c>
      <c r="D34" s="14" t="s">
        <v>16</v>
      </c>
      <c r="E34" s="12">
        <f>E31+E32+E33</f>
        <v>2235.61</v>
      </c>
      <c r="F34" s="12"/>
      <c r="G34" s="12" t="s">
        <v>13</v>
      </c>
    </row>
    <row r="35" s="2" customFormat="1" ht="36" customHeight="1" spans="1:7">
      <c r="A35" s="9">
        <v>6</v>
      </c>
      <c r="B35" s="9" t="s">
        <v>28</v>
      </c>
      <c r="C35" s="19" t="s">
        <v>29</v>
      </c>
      <c r="D35" s="14" t="s">
        <v>16</v>
      </c>
      <c r="E35" s="20">
        <f>455*0.1+472*0.1</f>
        <v>92.7</v>
      </c>
      <c r="F35" s="12"/>
      <c r="G35" s="12" t="s">
        <v>13</v>
      </c>
    </row>
    <row r="36" s="1" customFormat="1" ht="48" customHeight="1" spans="1:7">
      <c r="A36" s="14">
        <v>7</v>
      </c>
      <c r="B36" s="14" t="s">
        <v>30</v>
      </c>
      <c r="C36" s="15" t="s">
        <v>31</v>
      </c>
      <c r="D36" s="14" t="s">
        <v>32</v>
      </c>
      <c r="E36" s="14">
        <f>9.6+8.95</f>
        <v>18.55</v>
      </c>
      <c r="F36" s="14" t="s">
        <v>13</v>
      </c>
      <c r="G36" s="16" t="s">
        <v>13</v>
      </c>
    </row>
    <row r="37" s="2" customFormat="1" ht="66" customHeight="1" spans="1:7">
      <c r="A37" s="9">
        <v>8</v>
      </c>
      <c r="B37" s="12" t="s">
        <v>33</v>
      </c>
      <c r="C37" s="19" t="s">
        <v>34</v>
      </c>
      <c r="D37" s="12" t="s">
        <v>35</v>
      </c>
      <c r="E37" s="12">
        <f>171.5+54</f>
        <v>225.5</v>
      </c>
      <c r="F37" s="12"/>
      <c r="G37" s="12"/>
    </row>
    <row r="38" s="1" customFormat="1" ht="52" customHeight="1" spans="1:7">
      <c r="A38" s="14">
        <v>9</v>
      </c>
      <c r="B38" s="14" t="s">
        <v>65</v>
      </c>
      <c r="C38" s="15" t="s">
        <v>66</v>
      </c>
      <c r="D38" s="14" t="s">
        <v>32</v>
      </c>
      <c r="E38" s="14">
        <f>182+44.34</f>
        <v>226.34</v>
      </c>
      <c r="F38" s="14" t="s">
        <v>13</v>
      </c>
      <c r="G38" s="16" t="s">
        <v>13</v>
      </c>
    </row>
    <row r="39" s="1" customFormat="1" ht="61" customHeight="1" spans="1:7">
      <c r="A39" s="9">
        <v>10</v>
      </c>
      <c r="B39" s="14" t="s">
        <v>67</v>
      </c>
      <c r="C39" s="15" t="s">
        <v>68</v>
      </c>
      <c r="D39" s="14" t="s">
        <v>32</v>
      </c>
      <c r="E39" s="14">
        <f>1426.6+883.24</f>
        <v>2309.84</v>
      </c>
      <c r="F39" s="14"/>
      <c r="G39" s="16"/>
    </row>
    <row r="40" s="2" customFormat="1" ht="36" customHeight="1" spans="1:7">
      <c r="A40" s="14">
        <v>11</v>
      </c>
      <c r="B40" s="12" t="s">
        <v>69</v>
      </c>
      <c r="C40" s="19" t="s">
        <v>70</v>
      </c>
      <c r="D40" s="14" t="s">
        <v>16</v>
      </c>
      <c r="E40" s="20">
        <f>1419.15+450</f>
        <v>1869.15</v>
      </c>
      <c r="F40" s="12"/>
      <c r="G40" s="26"/>
    </row>
    <row r="41" s="1" customFormat="1" ht="33" customHeight="1" spans="1:7">
      <c r="A41" s="9">
        <v>12</v>
      </c>
      <c r="B41" s="14" t="s">
        <v>71</v>
      </c>
      <c r="C41" s="15" t="s">
        <v>72</v>
      </c>
      <c r="D41" s="14" t="s">
        <v>12</v>
      </c>
      <c r="E41" s="14">
        <f>120+90</f>
        <v>210</v>
      </c>
      <c r="F41" s="14"/>
      <c r="G41" s="16"/>
    </row>
    <row r="42" s="2" customFormat="1" ht="36" customHeight="1" spans="1:7">
      <c r="A42" s="14">
        <v>13</v>
      </c>
      <c r="B42" s="12" t="s">
        <v>73</v>
      </c>
      <c r="C42" s="19" t="s">
        <v>74</v>
      </c>
      <c r="D42" s="12" t="s">
        <v>47</v>
      </c>
      <c r="E42" s="12">
        <f>468+467.5</f>
        <v>935.5</v>
      </c>
      <c r="F42" s="12"/>
      <c r="G42" s="12"/>
    </row>
    <row r="43" s="2" customFormat="1" ht="39" customHeight="1" spans="1:7">
      <c r="A43" s="9">
        <v>14</v>
      </c>
      <c r="B43" s="12" t="s">
        <v>75</v>
      </c>
      <c r="C43" s="19" t="s">
        <v>74</v>
      </c>
      <c r="D43" s="12" t="s">
        <v>47</v>
      </c>
      <c r="E43" s="12">
        <v>784</v>
      </c>
      <c r="F43" s="12"/>
      <c r="G43" s="12"/>
    </row>
    <row r="44" ht="55" customHeight="1" spans="1:7">
      <c r="A44" s="14">
        <v>15</v>
      </c>
      <c r="B44" s="12" t="s">
        <v>76</v>
      </c>
      <c r="C44" s="19" t="s">
        <v>77</v>
      </c>
      <c r="D44" s="12" t="s">
        <v>35</v>
      </c>
      <c r="E44" s="12">
        <f>3+1</f>
        <v>4</v>
      </c>
      <c r="F44" s="12"/>
      <c r="G44" s="12"/>
    </row>
    <row r="45" s="4" customFormat="1" ht="68" customHeight="1" spans="1:7">
      <c r="A45" s="9">
        <v>16</v>
      </c>
      <c r="B45" s="24" t="s">
        <v>78</v>
      </c>
      <c r="C45" s="27" t="s">
        <v>79</v>
      </c>
      <c r="D45" s="24" t="s">
        <v>32</v>
      </c>
      <c r="E45" s="24">
        <v>13.6</v>
      </c>
      <c r="F45" s="24" t="s">
        <v>13</v>
      </c>
      <c r="G45" s="28" t="s">
        <v>13</v>
      </c>
    </row>
    <row r="46" s="1" customFormat="1" ht="26" customHeight="1" spans="1:7">
      <c r="A46" s="14">
        <v>17</v>
      </c>
      <c r="B46" s="14" t="s">
        <v>80</v>
      </c>
      <c r="C46" s="15" t="s">
        <v>81</v>
      </c>
      <c r="D46" s="14" t="s">
        <v>16</v>
      </c>
      <c r="E46" s="14">
        <v>211</v>
      </c>
      <c r="F46" s="14" t="s">
        <v>13</v>
      </c>
      <c r="G46" s="16" t="s">
        <v>13</v>
      </c>
    </row>
    <row r="47" s="1" customFormat="1" ht="37" customHeight="1" spans="1:7">
      <c r="A47" s="9">
        <v>18</v>
      </c>
      <c r="B47" s="14" t="s">
        <v>82</v>
      </c>
      <c r="C47" s="15" t="s">
        <v>83</v>
      </c>
      <c r="D47" s="14" t="s">
        <v>32</v>
      </c>
      <c r="E47" s="14">
        <v>102</v>
      </c>
      <c r="F47" s="14" t="s">
        <v>13</v>
      </c>
      <c r="G47" s="16" t="s">
        <v>13</v>
      </c>
    </row>
    <row r="48" s="1" customFormat="1" ht="29" customHeight="1" spans="1:7">
      <c r="A48" s="14">
        <v>19</v>
      </c>
      <c r="B48" s="14" t="s">
        <v>84</v>
      </c>
      <c r="C48" s="15" t="s">
        <v>85</v>
      </c>
      <c r="D48" s="14" t="s">
        <v>86</v>
      </c>
      <c r="E48" s="14">
        <v>4</v>
      </c>
      <c r="F48" s="14"/>
      <c r="G48" s="16"/>
    </row>
    <row r="49" s="2" customFormat="1" ht="44" customHeight="1" spans="1:7">
      <c r="A49" s="9">
        <v>20</v>
      </c>
      <c r="B49" s="12" t="s">
        <v>42</v>
      </c>
      <c r="C49" s="19" t="s">
        <v>43</v>
      </c>
      <c r="D49" s="12" t="s">
        <v>44</v>
      </c>
      <c r="E49" s="12">
        <v>60</v>
      </c>
      <c r="F49" s="12"/>
      <c r="G49" s="12"/>
    </row>
    <row r="50" s="2" customFormat="1" ht="38" customHeight="1" spans="1:7">
      <c r="A50" s="14">
        <v>21</v>
      </c>
      <c r="B50" s="12" t="s">
        <v>45</v>
      </c>
      <c r="C50" s="19" t="s">
        <v>87</v>
      </c>
      <c r="D50" s="12" t="s">
        <v>47</v>
      </c>
      <c r="E50" s="12">
        <v>240</v>
      </c>
      <c r="F50" s="12"/>
      <c r="G50" s="12"/>
    </row>
    <row r="51" s="2" customFormat="1" ht="30" customHeight="1" spans="1:7">
      <c r="A51" s="9"/>
      <c r="B51" s="25" t="s">
        <v>88</v>
      </c>
      <c r="C51" s="19"/>
      <c r="D51" s="12"/>
      <c r="E51" s="29"/>
      <c r="F51" s="12"/>
      <c r="G51" s="12"/>
    </row>
    <row r="52" s="2" customFormat="1" ht="42" customHeight="1" spans="1:7">
      <c r="A52" s="12">
        <v>1</v>
      </c>
      <c r="B52" s="12" t="s">
        <v>89</v>
      </c>
      <c r="C52" s="19" t="s">
        <v>90</v>
      </c>
      <c r="D52" s="12" t="s">
        <v>12</v>
      </c>
      <c r="E52" s="12">
        <f>64*9</f>
        <v>576</v>
      </c>
      <c r="F52" s="12"/>
      <c r="G52" s="12"/>
    </row>
    <row r="53" s="1" customFormat="1" ht="60" customHeight="1" spans="1:7">
      <c r="A53" s="12">
        <v>2</v>
      </c>
      <c r="B53" s="14" t="s">
        <v>91</v>
      </c>
      <c r="C53" s="15" t="s">
        <v>92</v>
      </c>
      <c r="D53" s="14" t="s">
        <v>32</v>
      </c>
      <c r="E53" s="14">
        <f>30*7</f>
        <v>210</v>
      </c>
      <c r="F53" s="14"/>
      <c r="G53" s="16"/>
    </row>
    <row r="54" s="2" customFormat="1" ht="67" customHeight="1" spans="1:7">
      <c r="A54" s="12">
        <v>3</v>
      </c>
      <c r="B54" s="12" t="s">
        <v>33</v>
      </c>
      <c r="C54" s="19" t="s">
        <v>34</v>
      </c>
      <c r="D54" s="12" t="s">
        <v>35</v>
      </c>
      <c r="E54" s="12">
        <v>1</v>
      </c>
      <c r="F54" s="12"/>
      <c r="G54" s="12"/>
    </row>
    <row r="55" s="1" customFormat="1" ht="51" customHeight="1" spans="1:7">
      <c r="A55" s="12">
        <v>4</v>
      </c>
      <c r="B55" s="14" t="s">
        <v>36</v>
      </c>
      <c r="C55" s="15" t="s">
        <v>37</v>
      </c>
      <c r="D55" s="14" t="s">
        <v>16</v>
      </c>
      <c r="E55" s="14">
        <f>30*7*0.2</f>
        <v>42</v>
      </c>
      <c r="F55" s="14"/>
      <c r="G55" s="16"/>
    </row>
    <row r="56" s="2" customFormat="1" ht="38" customHeight="1" spans="1:7">
      <c r="A56" s="12">
        <v>5</v>
      </c>
      <c r="B56" s="12" t="s">
        <v>75</v>
      </c>
      <c r="C56" s="19" t="s">
        <v>74</v>
      </c>
      <c r="D56" s="12" t="s">
        <v>47</v>
      </c>
      <c r="E56" s="12">
        <f>30*7</f>
        <v>210</v>
      </c>
      <c r="F56" s="12"/>
      <c r="G56" s="12"/>
    </row>
    <row r="57" s="2" customFormat="1" ht="27" customHeight="1" spans="1:7">
      <c r="A57" s="30" t="s">
        <v>93</v>
      </c>
      <c r="B57" s="31"/>
      <c r="C57" s="32"/>
      <c r="D57" s="12"/>
      <c r="E57" s="12"/>
      <c r="F57" s="12"/>
      <c r="G57" s="12"/>
    </row>
    <row r="58" ht="142" customHeight="1" spans="1:7">
      <c r="A58" s="33" t="s">
        <v>94</v>
      </c>
      <c r="B58" s="34"/>
      <c r="C58" s="34"/>
      <c r="D58" s="34"/>
      <c r="E58" s="34"/>
      <c r="F58" s="34"/>
      <c r="G58" s="34"/>
    </row>
    <row r="60" ht="30" customHeight="1" spans="4:7">
      <c r="D60" s="35" t="s">
        <v>95</v>
      </c>
      <c r="E60" s="35"/>
      <c r="F60" s="36"/>
      <c r="G60" s="36"/>
    </row>
    <row r="61" ht="30" customHeight="1" spans="4:7">
      <c r="D61" s="35" t="s">
        <v>96</v>
      </c>
      <c r="E61" s="35"/>
      <c r="F61" s="36"/>
      <c r="G61" s="36"/>
    </row>
    <row r="63" ht="23" customHeight="1" spans="1:3">
      <c r="A63" s="37" t="s">
        <v>97</v>
      </c>
      <c r="B63" s="37"/>
      <c r="C63" s="37"/>
    </row>
  </sheetData>
  <mergeCells count="7">
    <mergeCell ref="A1:G1"/>
    <mergeCell ref="A2:G2"/>
    <mergeCell ref="A57:C57"/>
    <mergeCell ref="A58:G58"/>
    <mergeCell ref="D60:G60"/>
    <mergeCell ref="D61:G61"/>
    <mergeCell ref="A63:C63"/>
  </mergeCells>
  <pageMargins left="0.590277777777778" right="0.590277777777778" top="0.786805555555556" bottom="0.590277777777778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2024-01-05T06:59:00Z</dcterms:created>
  <dcterms:modified xsi:type="dcterms:W3CDTF">2025-04-23T09:24:15Z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F03A01C345AB4CD583D9CB085C1EACC7_13</vt:lpwstr>
  </property>
</Properties>
</file>